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240" yWindow="525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бюджета'!$4:$4</definedName>
  </definedNames>
  <calcPr calcId="125725"/>
</workbook>
</file>

<file path=xl/calcChain.xml><?xml version="1.0" encoding="utf-8"?>
<calcChain xmlns="http://schemas.openxmlformats.org/spreadsheetml/2006/main">
  <c r="F30" i="2"/>
  <c r="F29" s="1"/>
  <c r="E30"/>
  <c r="E29" s="1"/>
  <c r="F50"/>
  <c r="E50"/>
  <c r="D50"/>
  <c r="C50"/>
  <c r="B50"/>
  <c r="E55"/>
  <c r="B38"/>
  <c r="B32"/>
  <c r="D29"/>
  <c r="C29"/>
  <c r="B29"/>
  <c r="B27"/>
  <c r="E26"/>
  <c r="F55"/>
  <c r="B21"/>
  <c r="D21"/>
  <c r="C21"/>
  <c r="F26"/>
  <c r="C5"/>
  <c r="D5"/>
  <c r="E65"/>
  <c r="E63"/>
  <c r="E61"/>
  <c r="E59"/>
  <c r="E57"/>
  <c r="E54"/>
  <c r="E53"/>
  <c r="E52"/>
  <c r="E51"/>
  <c r="E49"/>
  <c r="E47"/>
  <c r="E46"/>
  <c r="E44"/>
  <c r="E43"/>
  <c r="E42"/>
  <c r="E40"/>
  <c r="E39"/>
  <c r="E37"/>
  <c r="E36"/>
  <c r="E35"/>
  <c r="E34"/>
  <c r="E33"/>
  <c r="E31"/>
  <c r="E28"/>
  <c r="E27" s="1"/>
  <c r="E25"/>
  <c r="E24"/>
  <c r="E23"/>
  <c r="E22"/>
  <c r="E20"/>
  <c r="E19" s="1"/>
  <c r="E18"/>
  <c r="E16"/>
  <c r="E15"/>
  <c r="E13"/>
  <c r="E12"/>
  <c r="E11"/>
  <c r="E10"/>
  <c r="E9"/>
  <c r="E8"/>
  <c r="E7"/>
  <c r="E6"/>
  <c r="D64"/>
  <c r="F54"/>
  <c r="F53"/>
  <c r="F52"/>
  <c r="F51"/>
  <c r="D27"/>
  <c r="C27"/>
  <c r="D19"/>
  <c r="C19"/>
  <c r="B19"/>
  <c r="E69"/>
  <c r="E67"/>
  <c r="E21" l="1"/>
  <c r="E5"/>
  <c r="F34"/>
  <c r="F33"/>
  <c r="D32"/>
  <c r="C32"/>
  <c r="D68"/>
  <c r="C68"/>
  <c r="B68"/>
  <c r="D66"/>
  <c r="C66"/>
  <c r="B66"/>
  <c r="C64"/>
  <c r="B64"/>
  <c r="D62"/>
  <c r="C62"/>
  <c r="B62"/>
  <c r="D60"/>
  <c r="C60"/>
  <c r="B60"/>
  <c r="D58"/>
  <c r="C58"/>
  <c r="B58"/>
  <c r="D56"/>
  <c r="C56"/>
  <c r="B56"/>
  <c r="D48"/>
  <c r="C48"/>
  <c r="B48"/>
  <c r="D45"/>
  <c r="C45"/>
  <c r="B45"/>
  <c r="D41"/>
  <c r="C41"/>
  <c r="B41"/>
  <c r="D38"/>
  <c r="C38"/>
  <c r="D17"/>
  <c r="C17"/>
  <c r="B17"/>
  <c r="D14"/>
  <c r="C14"/>
  <c r="B14"/>
  <c r="B5"/>
  <c r="F69"/>
  <c r="F68" s="1"/>
  <c r="E68"/>
  <c r="F67"/>
  <c r="F66" s="1"/>
  <c r="E66"/>
  <c r="F65"/>
  <c r="F64" s="1"/>
  <c r="E64"/>
  <c r="F63"/>
  <c r="F62" s="1"/>
  <c r="E62"/>
  <c r="F61"/>
  <c r="F60" s="1"/>
  <c r="E60"/>
  <c r="F59"/>
  <c r="F58" s="1"/>
  <c r="E58"/>
  <c r="F57"/>
  <c r="F56" s="1"/>
  <c r="E56"/>
  <c r="F49"/>
  <c r="F47"/>
  <c r="F46"/>
  <c r="F44"/>
  <c r="F43"/>
  <c r="F42"/>
  <c r="F40"/>
  <c r="F39"/>
  <c r="F37"/>
  <c r="F36"/>
  <c r="F35"/>
  <c r="F31"/>
  <c r="F28"/>
  <c r="F27" s="1"/>
  <c r="F25"/>
  <c r="F24"/>
  <c r="F23"/>
  <c r="F22"/>
  <c r="F20"/>
  <c r="F19" s="1"/>
  <c r="F18"/>
  <c r="F17" s="1"/>
  <c r="E17"/>
  <c r="F16"/>
  <c r="F15"/>
  <c r="F13"/>
  <c r="F12"/>
  <c r="F11"/>
  <c r="F10"/>
  <c r="F9"/>
  <c r="F8"/>
  <c r="F7"/>
  <c r="F6"/>
  <c r="F21" l="1"/>
  <c r="B70"/>
  <c r="D70"/>
  <c r="C70"/>
  <c r="F5"/>
  <c r="F32"/>
  <c r="E32"/>
  <c r="E38"/>
  <c r="E41"/>
  <c r="E48"/>
  <c r="F14"/>
  <c r="F38"/>
  <c r="F41"/>
  <c r="F48"/>
  <c r="E45"/>
  <c r="F45"/>
  <c r="E14"/>
  <c r="E70" l="1"/>
  <c r="F70"/>
</calcChain>
</file>

<file path=xl/sharedStrings.xml><?xml version="1.0" encoding="utf-8"?>
<sst xmlns="http://schemas.openxmlformats.org/spreadsheetml/2006/main" count="75" uniqueCount="73">
  <si>
    <t>Наименование показателя</t>
  </si>
  <si>
    <t xml:space="preserve">    Муниципальная программа "Развитие образования Фурмановского муниципального района"</t>
  </si>
  <si>
    <t xml:space="preserve">      Подпрограмма "Дошкольное образование"</t>
  </si>
  <si>
    <t xml:space="preserve">      Подпрограмма "Общее образование"</t>
  </si>
  <si>
    <t xml:space="preserve">      Подпрограмма "Дополнительное образование"</t>
  </si>
  <si>
    <t xml:space="preserve">      Подпрограмма "Предоставление мер социальной поддержки"</t>
  </si>
  <si>
    <t xml:space="preserve">      Подпрограмма "Реализация муниципальным учреждением отделом образования полномочий органов местного самоуправления в сфере образования"</t>
  </si>
  <si>
    <t xml:space="preserve">      Подпрограмма "Организация отдыха и занятости детей в каникулярное время"</t>
  </si>
  <si>
    <t xml:space="preserve">      Подпрограмма "Создание безопасных условий обучения"</t>
  </si>
  <si>
    <t xml:space="preserve">      Подпрограмма "Поддержка и сопровождение одаренных детей и творческих педагогов"</t>
  </si>
  <si>
    <t xml:space="preserve">    Муниципальная программа "Развитие культуры Фурмановского муниципального района"</t>
  </si>
  <si>
    <t xml:space="preserve">      Подпрограмма "Организация дополнительного образования детей"</t>
  </si>
  <si>
    <t xml:space="preserve">      Подпрограмма "Организация культурного досуга, библиотечного обслуживания и музейного дела"</t>
  </si>
  <si>
    <t xml:space="preserve">    Муниципальная программа "Организация предоставления государственных и муниципальных услуг на базе МКУ "МФЦ"</t>
  </si>
  <si>
    <t xml:space="preserve">      Подпрограмма "Повышение качества и доступности предоставления государственных и муниципальных услуг на базе МКУ "МФЦ"</t>
  </si>
  <si>
    <t xml:space="preserve">    Муниципальная программа "Забота и поддержка"</t>
  </si>
  <si>
    <t xml:space="preserve">      Подпрограмма "Субсидирование для предоставления коммунальных услуг"</t>
  </si>
  <si>
    <t xml:space="preserve">    Муниципальная программы "Совершенствование местного самоуправления Фурмановского муниципального района"</t>
  </si>
  <si>
    <t xml:space="preserve">      Подпрограмма "Обеспечение деятельности администрации Фурмановского муниципального района, ее структурных подразделений и органов"</t>
  </si>
  <si>
    <t xml:space="preserve">      Подпрограмма "Открытая информационная политика"</t>
  </si>
  <si>
    <t xml:space="preserve">      Подпрограмма "Организация и проведение мероприятий, связанных с государственными и муниципальными праздниками, юбилейными и памятными датами"</t>
  </si>
  <si>
    <t xml:space="preserve">      Подпрограмма "Кадры администрации Фурмановского муниципального района"</t>
  </si>
  <si>
    <t xml:space="preserve">    Муниципальная программы "Земельные отношения Фурмановского муниципального района"</t>
  </si>
  <si>
    <t xml:space="preserve">      Подпрограмма "Управление и распоряжение земельными ресурсами на территории Фурмановского муниципального района"</t>
  </si>
  <si>
    <t xml:space="preserve">    Муниципальная программа "Безопасный район"</t>
  </si>
  <si>
    <t xml:space="preserve">      Подпрограмма "Осуществление мероприятий по участию в предупреждении и ликвидации последствий чрезвычайных ситуаций, в том числе по обеспечению безопасности людей на водных объектах, охране их жизни и здоровья"</t>
  </si>
  <si>
    <t xml:space="preserve">    Муниципальная программа "Обеспечение доступным и комфортным жильем населения Фурмановского муниципального района"</t>
  </si>
  <si>
    <t xml:space="preserve">      Подпрограмма "Приобретение жилья для детей-сирот и детей,оставшихся без попечения родителей"</t>
  </si>
  <si>
    <t xml:space="preserve">      Подпрограмма "Развитие газификации Фурмановского муниципального района"</t>
  </si>
  <si>
    <t xml:space="preserve">    Муниципальная программа "Развитие транспортной системы Фурмановского муниципального района"</t>
  </si>
  <si>
    <t xml:space="preserve">      Подпрограмма "Ремонт автомобильных дорог"</t>
  </si>
  <si>
    <t xml:space="preserve">      Подпрограмма "Организация функционирования автомобильных дорог общего пользования"</t>
  </si>
  <si>
    <t xml:space="preserve">    Муниципальная программа "Развитие гражданского общества на территории Фурмановского муниципального района"</t>
  </si>
  <si>
    <t xml:space="preserve">      Подпрограмма "Квалифицированные кадры Фурмановского муниципального района"</t>
  </si>
  <si>
    <t xml:space="preserve">      Подпрограмма "Создание системы адаптации и реабилитации инвалидов на территории Фурмановского муниципального района"</t>
  </si>
  <si>
    <t xml:space="preserve">      Подпрограмма "Поддержка социально ориентированных некоммерческих организаций, осуществляющих деятельность на территории Фурмановского муниципального района"</t>
  </si>
  <si>
    <t xml:space="preserve">    Муниципальная программа "Управление муниципальными финансами Фурмановского муниципального района"</t>
  </si>
  <si>
    <t xml:space="preserve">      Подпрограмма "Организация бюджетного процесса"</t>
  </si>
  <si>
    <t xml:space="preserve">      Подпрограмма "Обеспечение финансирования непредвиденных расходов районного бюджета"</t>
  </si>
  <si>
    <t xml:space="preserve">    Муниципальная программа "Благоустройство Фурмановского муниципального района"</t>
  </si>
  <si>
    <t xml:space="preserve">      Подпрограмма "Управление муниципальным имуществом"</t>
  </si>
  <si>
    <t xml:space="preserve">    Муниципальная программа "Развитие сельского хозяйства и регулирования рынков сельскохозяйственной продукции. сырья и продовольствия Фурмановского муниципального района"</t>
  </si>
  <si>
    <t xml:space="preserve">      Подпрограмма "Развитие мелиоративного комплекса Фурмановского муниципального района "</t>
  </si>
  <si>
    <t xml:space="preserve">    Муниципальная программа "Комплексное развитие систем коммунальной инфраструктуры Фурмановского муниципального района на период 2021-2025 годы"</t>
  </si>
  <si>
    <t xml:space="preserve">      Подпрограмма "Предупреждение чрезвычайных и аварийных ситуаций на объектах ЖКХ Фурмановского муниципального района и развитие коммунальной инфраструктуры"</t>
  </si>
  <si>
    <t xml:space="preserve">    Непрограммные направления деятельности представительных органов местного самоуправления Фурмановского муниципального района</t>
  </si>
  <si>
    <t xml:space="preserve">      Иные непрограммные мероприятия</t>
  </si>
  <si>
    <t xml:space="preserve">    Непрограммные направления деятельности исполнительных органов местного самоуправления Фурмановского муниципального района</t>
  </si>
  <si>
    <t xml:space="preserve">    Реализация полномочий сельских поселений Фурмановского муниципального района</t>
  </si>
  <si>
    <t xml:space="preserve">      Исполнение полномочий сельских поселений Фурмановского муниципального района</t>
  </si>
  <si>
    <t xml:space="preserve">    Реализация государственных полномочий</t>
  </si>
  <si>
    <t>ВСЕГО РАСХОДОВ:</t>
  </si>
  <si>
    <t>к первоначальному плану</t>
  </si>
  <si>
    <t>к уточненному плану</t>
  </si>
  <si>
    <t>Отклонение исполнения</t>
  </si>
  <si>
    <t>(рублей)</t>
  </si>
  <si>
    <r>
      <rPr>
        <b/>
        <sz val="12"/>
        <color rgb="FF000000"/>
        <rFont val="Arial Cyr"/>
        <charset val="204"/>
      </rPr>
      <t xml:space="preserve">Сведения о фактически произведенных расходах бюджета Фурмановского муниципального района на реализацию муниципальных программ в сравнении с уточненными  и первоначально утвержденными Решением о бюджете  значениями
      </t>
    </r>
    <r>
      <rPr>
        <sz val="12"/>
        <color rgb="FF000000"/>
        <rFont val="Arial Cyr"/>
        <charset val="204"/>
      </rPr>
      <t xml:space="preserve">
</t>
    </r>
  </si>
  <si>
    <t xml:space="preserve">      Подпрограмма «Обеспечение жильем молодых семей»</t>
  </si>
  <si>
    <t xml:space="preserve">      Подпрограмма «Государственная и муниципальная поддержка граждан в сфере ипотечного жилищного кредитования»</t>
  </si>
  <si>
    <t xml:space="preserve">    Муниципальная программа "Развитие физической культуры и спорта на территории Фурмановского муниципального района"</t>
  </si>
  <si>
    <t xml:space="preserve">    Муниципальная программа "Управление муниципальным имуществом Фурмановского муниципального района"</t>
  </si>
  <si>
    <t xml:space="preserve">      Подпрограмма "Развитие молодежной политики Фурмановского муниципального района"</t>
  </si>
  <si>
    <t xml:space="preserve">      Подпрограмма "Содержание и благоустройство кладбищ"</t>
  </si>
  <si>
    <t xml:space="preserve">      Подпрограмма "Организация и проведение спортивно-культурных мероприятий, профилактика наркомании"</t>
  </si>
  <si>
    <t xml:space="preserve">      Подпрограмма "Обеспечените деятельности муниципального казенного учреждения "Отдел спорта Фурмановского муниципального района""</t>
  </si>
  <si>
    <t xml:space="preserve">      Подпрограмма "Развитие футбола на территории Фурмановского муниципального района"</t>
  </si>
  <si>
    <t>Первоначальный план на 2024 год</t>
  </si>
  <si>
    <t>Уточненный план по состоянию на 31.12.2024</t>
  </si>
  <si>
    <t>Исполнено за 2024 год</t>
  </si>
  <si>
    <t xml:space="preserve">      Подпрограмма «Улучшение условий и охраны труда в администрации Фурмановского муниципального района,ее структурных подразделений и органов»</t>
  </si>
  <si>
    <t xml:space="preserve">      Подпрограмма «Градостроительство и территориальное планирование»</t>
  </si>
  <si>
    <t xml:space="preserve">      Подпрограмма «Развитие хоккея  на территории Фурмановского муниципального района»</t>
  </si>
  <si>
    <t xml:space="preserve">   Подпрограмма «Осуществление мероприятий по гражданской обороне, защите населения и территории Фурмановского муниципального района от чрезвычайных ситуаций природного и техногенного характера»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</si>
</sst>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0"/>
      <color rgb="FFFF0000"/>
      <name val="Arial Cyr"/>
    </font>
    <font>
      <sz val="11"/>
      <color rgb="FFFF0000"/>
      <name val="Calibri"/>
      <family val="2"/>
      <scheme val="minor"/>
    </font>
    <font>
      <b/>
      <sz val="10"/>
      <name val="Arial CYR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5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3" fillId="5" borderId="2" xfId="7" applyNumberFormat="1" applyFill="1" applyProtection="1">
      <alignment vertical="top" wrapText="1"/>
    </xf>
    <xf numFmtId="0" fontId="1" fillId="5" borderId="1" xfId="14" applyNumberFormat="1" applyFill="1" applyProtection="1">
      <alignment horizontal="left" wrapText="1"/>
    </xf>
    <xf numFmtId="0" fontId="3" fillId="5" borderId="3" xfId="7" applyNumberFormat="1" applyFill="1" applyBorder="1" applyProtection="1">
      <alignment vertical="top" wrapText="1"/>
    </xf>
    <xf numFmtId="0" fontId="1" fillId="5" borderId="4" xfId="6" applyNumberFormat="1" applyFill="1" applyBorder="1" applyAlignment="1" applyProtection="1">
      <alignment horizontal="center" vertical="top" wrapText="1"/>
    </xf>
    <xf numFmtId="4" fontId="3" fillId="5" borderId="3" xfId="7" applyNumberFormat="1" applyFill="1" applyBorder="1" applyAlignment="1" applyProtection="1">
      <alignment horizontal="center" vertical="top" wrapText="1"/>
    </xf>
    <xf numFmtId="4" fontId="3" fillId="5" borderId="2" xfId="7" applyNumberFormat="1" applyFill="1" applyAlignment="1" applyProtection="1">
      <alignment horizontal="center" vertical="top" wrapText="1"/>
    </xf>
    <xf numFmtId="4" fontId="3" fillId="5" borderId="2" xfId="11" applyNumberFormat="1" applyFill="1" applyAlignment="1" applyProtection="1">
      <alignment horizontal="center" vertical="top"/>
    </xf>
    <xf numFmtId="0" fontId="1" fillId="5" borderId="2" xfId="7" applyNumberFormat="1" applyFont="1" applyFill="1" applyProtection="1">
      <alignment vertical="top" wrapText="1"/>
    </xf>
    <xf numFmtId="4" fontId="1" fillId="5" borderId="2" xfId="9" applyNumberFormat="1" applyFont="1" applyFill="1" applyAlignment="1" applyProtection="1">
      <alignment horizontal="center" vertical="top" shrinkToFit="1"/>
    </xf>
    <xf numFmtId="4" fontId="1" fillId="5" borderId="3" xfId="9" applyNumberFormat="1" applyFont="1" applyFill="1" applyBorder="1" applyAlignment="1" applyProtection="1">
      <alignment horizontal="center" vertical="top" shrinkToFit="1"/>
    </xf>
    <xf numFmtId="4" fontId="1" fillId="5" borderId="3" xfId="10" applyNumberFormat="1" applyFont="1" applyFill="1" applyBorder="1" applyAlignment="1" applyProtection="1">
      <alignment horizontal="center" vertical="top" shrinkToFit="1"/>
    </xf>
    <xf numFmtId="0" fontId="1" fillId="5" borderId="1" xfId="2" applyNumberFormat="1" applyFont="1" applyFill="1" applyProtection="1"/>
    <xf numFmtId="0" fontId="0" fillId="5" borderId="0" xfId="0" applyFont="1" applyFill="1" applyProtection="1">
      <protection locked="0"/>
    </xf>
    <xf numFmtId="0" fontId="3" fillId="5" borderId="2" xfId="11" applyNumberFormat="1" applyFill="1" applyAlignment="1" applyProtection="1">
      <alignment horizontal="center"/>
    </xf>
    <xf numFmtId="0" fontId="9" fillId="5" borderId="1" xfId="2" applyNumberFormat="1" applyFont="1" applyFill="1" applyProtection="1"/>
    <xf numFmtId="0" fontId="10" fillId="5" borderId="0" xfId="0" applyFont="1" applyFill="1" applyProtection="1">
      <protection locked="0"/>
    </xf>
    <xf numFmtId="4" fontId="11" fillId="5" borderId="3" xfId="7" applyNumberFormat="1" applyFont="1" applyFill="1" applyBorder="1" applyAlignment="1" applyProtection="1">
      <alignment horizontal="center" vertical="top" wrapText="1"/>
    </xf>
    <xf numFmtId="4" fontId="12" fillId="5" borderId="2" xfId="7" applyNumberFormat="1" applyFont="1" applyFill="1" applyAlignment="1" applyProtection="1">
      <alignment horizontal="center" vertical="top" wrapText="1"/>
    </xf>
    <xf numFmtId="4" fontId="11" fillId="5" borderId="2" xfId="7" applyNumberFormat="1" applyFont="1" applyFill="1" applyAlignment="1" applyProtection="1">
      <alignment horizontal="center" vertical="top" wrapText="1"/>
    </xf>
    <xf numFmtId="4" fontId="13" fillId="5" borderId="2" xfId="7" applyNumberFormat="1" applyFont="1" applyFill="1" applyAlignment="1" applyProtection="1">
      <alignment horizontal="center" vertical="top" wrapText="1"/>
    </xf>
    <xf numFmtId="4" fontId="14" fillId="5" borderId="2" xfId="7" applyNumberFormat="1" applyFont="1" applyFill="1" applyAlignment="1" applyProtection="1">
      <alignment horizontal="center" vertical="top" wrapText="1"/>
    </xf>
    <xf numFmtId="4" fontId="11" fillId="5" borderId="2" xfId="11" applyNumberFormat="1" applyFont="1" applyFill="1" applyAlignment="1" applyProtection="1">
      <alignment horizontal="center" vertical="top"/>
    </xf>
    <xf numFmtId="4" fontId="15" fillId="5" borderId="2" xfId="7" applyNumberFormat="1" applyFont="1" applyFill="1" applyAlignment="1" applyProtection="1">
      <alignment horizontal="center" vertical="top"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7" fillId="5" borderId="1" xfId="1" applyNumberFormat="1" applyFont="1" applyFill="1" applyAlignment="1" applyProtection="1">
      <alignment horizontal="center" vertical="center" wrapTex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5" xfId="5" applyFill="1" applyBorder="1" applyAlignment="1">
      <alignment horizontal="center"/>
    </xf>
    <xf numFmtId="0" fontId="1" fillId="5" borderId="6" xfId="5" applyFill="1" applyBorder="1" applyAlignment="1">
      <alignment horizontal="center"/>
    </xf>
    <xf numFmtId="0" fontId="1" fillId="5" borderId="4" xfId="6" applyNumberFormat="1" applyFill="1" applyBorder="1" applyAlignment="1" applyProtection="1">
      <alignment horizontal="center" vertical="top" wrapText="1"/>
    </xf>
    <xf numFmtId="0" fontId="12" fillId="5" borderId="4" xfId="6" applyNumberFormat="1" applyFont="1" applyFill="1" applyBorder="1" applyAlignment="1" applyProtection="1">
      <alignment horizontal="center" vertical="top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tabSelected="1" topLeftCell="A57" zoomScaleSheetLayoutView="100" workbookViewId="0">
      <selection activeCell="D38" sqref="D38"/>
    </sheetView>
  </sheetViews>
  <sheetFormatPr defaultRowHeight="15" outlineLevelRow="1"/>
  <cols>
    <col min="1" max="1" width="42.140625" style="2" customWidth="1"/>
    <col min="2" max="2" width="17.5703125" style="18" customWidth="1"/>
    <col min="3" max="4" width="16.28515625" style="2" customWidth="1"/>
    <col min="5" max="5" width="17.85546875" style="2" customWidth="1"/>
    <col min="6" max="6" width="17.7109375" style="2" customWidth="1"/>
    <col min="7" max="7" width="9.140625" style="2" customWidth="1"/>
    <col min="8" max="16384" width="9.140625" style="2"/>
  </cols>
  <sheetData>
    <row r="1" spans="1:7" ht="58.5" customHeight="1">
      <c r="A1" s="28" t="s">
        <v>56</v>
      </c>
      <c r="B1" s="28"/>
      <c r="C1" s="28"/>
      <c r="D1" s="28"/>
      <c r="E1" s="28"/>
      <c r="F1" s="28"/>
      <c r="G1" s="1"/>
    </row>
    <row r="2" spans="1:7" ht="19.5" customHeight="1">
      <c r="A2" s="26" t="s">
        <v>55</v>
      </c>
      <c r="B2" s="26"/>
      <c r="C2" s="27"/>
      <c r="D2" s="27"/>
      <c r="E2" s="27"/>
      <c r="F2" s="27"/>
      <c r="G2" s="1"/>
    </row>
    <row r="3" spans="1:7" ht="12.75" customHeight="1">
      <c r="A3" s="33" t="s">
        <v>0</v>
      </c>
      <c r="B3" s="34" t="s">
        <v>66</v>
      </c>
      <c r="C3" s="33" t="s">
        <v>67</v>
      </c>
      <c r="D3" s="33" t="s">
        <v>68</v>
      </c>
      <c r="E3" s="31" t="s">
        <v>54</v>
      </c>
      <c r="F3" s="32"/>
      <c r="G3" s="1"/>
    </row>
    <row r="4" spans="1:7" ht="38.25" customHeight="1">
      <c r="A4" s="33"/>
      <c r="B4" s="34"/>
      <c r="C4" s="33"/>
      <c r="D4" s="33"/>
      <c r="E4" s="6" t="s">
        <v>52</v>
      </c>
      <c r="F4" s="6" t="s">
        <v>53</v>
      </c>
      <c r="G4" s="1"/>
    </row>
    <row r="5" spans="1:7" ht="38.25">
      <c r="A5" s="5" t="s">
        <v>1</v>
      </c>
      <c r="B5" s="19">
        <f>SUM(B6:B13)</f>
        <v>640348436.80999994</v>
      </c>
      <c r="C5" s="7">
        <f>SUM(C6:C13)</f>
        <v>730650286.65999997</v>
      </c>
      <c r="D5" s="7">
        <f>SUM(D6:D13)</f>
        <v>712461823.83000004</v>
      </c>
      <c r="E5" s="7">
        <f>SUM(E6:E13)</f>
        <v>72113387.019999981</v>
      </c>
      <c r="F5" s="7">
        <f>SUM(F6:F13)</f>
        <v>-18188462.83000005</v>
      </c>
      <c r="G5" s="1"/>
    </row>
    <row r="6" spans="1:7" s="15" customFormat="1" ht="25.5" outlineLevel="1">
      <c r="A6" s="10" t="s">
        <v>2</v>
      </c>
      <c r="B6" s="20">
        <v>253991526.16999999</v>
      </c>
      <c r="C6" s="11">
        <v>270847176.23000002</v>
      </c>
      <c r="D6" s="11">
        <v>264569652.13</v>
      </c>
      <c r="E6" s="12">
        <f t="shared" ref="E6:E13" si="0">D6-B6</f>
        <v>10578125.960000008</v>
      </c>
      <c r="F6" s="13">
        <f t="shared" ref="F6:F69" si="1">D6-C6</f>
        <v>-6277524.1000000238</v>
      </c>
      <c r="G6" s="14"/>
    </row>
    <row r="7" spans="1:7" s="15" customFormat="1" outlineLevel="1">
      <c r="A7" s="10" t="s">
        <v>3</v>
      </c>
      <c r="B7" s="20">
        <v>286123225.62</v>
      </c>
      <c r="C7" s="11">
        <v>344658088.36000001</v>
      </c>
      <c r="D7" s="11">
        <v>336327687.26999998</v>
      </c>
      <c r="E7" s="12">
        <f t="shared" si="0"/>
        <v>50204461.649999976</v>
      </c>
      <c r="F7" s="13">
        <f t="shared" si="1"/>
        <v>-8330401.0900000334</v>
      </c>
      <c r="G7" s="14"/>
    </row>
    <row r="8" spans="1:7" s="15" customFormat="1" ht="25.5" outlineLevel="1">
      <c r="A8" s="10" t="s">
        <v>4</v>
      </c>
      <c r="B8" s="20">
        <v>61967419.960000001</v>
      </c>
      <c r="C8" s="11">
        <v>70091274.469999999</v>
      </c>
      <c r="D8" s="11">
        <v>70091274.469999999</v>
      </c>
      <c r="E8" s="12">
        <f t="shared" si="0"/>
        <v>8123854.5099999979</v>
      </c>
      <c r="F8" s="13">
        <f t="shared" si="1"/>
        <v>0</v>
      </c>
      <c r="G8" s="14"/>
    </row>
    <row r="9" spans="1:7" s="15" customFormat="1" ht="25.5" outlineLevel="1">
      <c r="A9" s="10" t="s">
        <v>5</v>
      </c>
      <c r="B9" s="20">
        <v>5630371.0499999998</v>
      </c>
      <c r="C9" s="11">
        <v>8215649.3700000001</v>
      </c>
      <c r="D9" s="11">
        <v>5844704.8300000001</v>
      </c>
      <c r="E9" s="12">
        <f t="shared" si="0"/>
        <v>214333.78000000026</v>
      </c>
      <c r="F9" s="13">
        <f t="shared" si="1"/>
        <v>-2370944.54</v>
      </c>
      <c r="G9" s="14"/>
    </row>
    <row r="10" spans="1:7" s="15" customFormat="1" ht="51" outlineLevel="1">
      <c r="A10" s="10" t="s">
        <v>6</v>
      </c>
      <c r="B10" s="20">
        <v>18213299</v>
      </c>
      <c r="C10" s="11">
        <v>18690707.399999999</v>
      </c>
      <c r="D10" s="11">
        <v>17766512.010000002</v>
      </c>
      <c r="E10" s="12">
        <f t="shared" si="0"/>
        <v>-446786.98999999836</v>
      </c>
      <c r="F10" s="13">
        <f t="shared" si="1"/>
        <v>-924195.38999999687</v>
      </c>
      <c r="G10" s="14"/>
    </row>
    <row r="11" spans="1:7" s="15" customFormat="1" ht="25.5" outlineLevel="1">
      <c r="A11" s="10" t="s">
        <v>7</v>
      </c>
      <c r="B11" s="20">
        <v>4125701</v>
      </c>
      <c r="C11" s="11">
        <v>4136167.43</v>
      </c>
      <c r="D11" s="11">
        <v>4095291.14</v>
      </c>
      <c r="E11" s="12">
        <f t="shared" si="0"/>
        <v>-30409.85999999987</v>
      </c>
      <c r="F11" s="13">
        <f t="shared" si="1"/>
        <v>-40876.290000000037</v>
      </c>
      <c r="G11" s="14"/>
    </row>
    <row r="12" spans="1:7" s="15" customFormat="1" ht="25.5" outlineLevel="1">
      <c r="A12" s="10" t="s">
        <v>8</v>
      </c>
      <c r="B12" s="20">
        <v>9840794.0099999998</v>
      </c>
      <c r="C12" s="11">
        <v>10841840.4</v>
      </c>
      <c r="D12" s="11">
        <v>10781624.48</v>
      </c>
      <c r="E12" s="12">
        <f t="shared" si="0"/>
        <v>940830.47000000067</v>
      </c>
      <c r="F12" s="13">
        <f t="shared" si="1"/>
        <v>-60215.919999999925</v>
      </c>
      <c r="G12" s="14"/>
    </row>
    <row r="13" spans="1:7" s="15" customFormat="1" ht="38.25" outlineLevel="1">
      <c r="A13" s="10" t="s">
        <v>9</v>
      </c>
      <c r="B13" s="20">
        <v>456100</v>
      </c>
      <c r="C13" s="11">
        <v>3169383</v>
      </c>
      <c r="D13" s="11">
        <v>2985077.5</v>
      </c>
      <c r="E13" s="12">
        <f t="shared" si="0"/>
        <v>2528977.5</v>
      </c>
      <c r="F13" s="13">
        <f t="shared" si="1"/>
        <v>-184305.5</v>
      </c>
      <c r="G13" s="14"/>
    </row>
    <row r="14" spans="1:7" ht="38.25">
      <c r="A14" s="3" t="s">
        <v>10</v>
      </c>
      <c r="B14" s="21">
        <f>SUM(B15:B16)</f>
        <v>22944023.120000001</v>
      </c>
      <c r="C14" s="8">
        <f t="shared" ref="C14:F14" si="2">SUM(C15:C16)</f>
        <v>22899710.719999999</v>
      </c>
      <c r="D14" s="8">
        <f t="shared" si="2"/>
        <v>22899710.719999999</v>
      </c>
      <c r="E14" s="8">
        <f t="shared" si="2"/>
        <v>-44312.40000000177</v>
      </c>
      <c r="F14" s="8">
        <f t="shared" si="2"/>
        <v>0</v>
      </c>
      <c r="G14" s="1"/>
    </row>
    <row r="15" spans="1:7" s="15" customFormat="1" ht="25.5" outlineLevel="1">
      <c r="A15" s="10" t="s">
        <v>11</v>
      </c>
      <c r="B15" s="20">
        <v>19973096</v>
      </c>
      <c r="C15" s="11">
        <v>19619264.739999998</v>
      </c>
      <c r="D15" s="11">
        <v>19619264.739999998</v>
      </c>
      <c r="E15" s="12">
        <f t="shared" ref="E15:E16" si="3">D15-B15</f>
        <v>-353831.26000000164</v>
      </c>
      <c r="F15" s="13">
        <f t="shared" si="1"/>
        <v>0</v>
      </c>
      <c r="G15" s="14"/>
    </row>
    <row r="16" spans="1:7" s="15" customFormat="1" ht="38.25" outlineLevel="1">
      <c r="A16" s="10" t="s">
        <v>12</v>
      </c>
      <c r="B16" s="20">
        <v>2970927.12</v>
      </c>
      <c r="C16" s="11">
        <v>3280445.98</v>
      </c>
      <c r="D16" s="11">
        <v>3280445.98</v>
      </c>
      <c r="E16" s="12">
        <f t="shared" si="3"/>
        <v>309518.85999999987</v>
      </c>
      <c r="F16" s="13">
        <f t="shared" si="1"/>
        <v>0</v>
      </c>
      <c r="G16" s="14"/>
    </row>
    <row r="17" spans="1:7" ht="51">
      <c r="A17" s="3" t="s">
        <v>13</v>
      </c>
      <c r="B17" s="21">
        <f>B18</f>
        <v>10950182.359999999</v>
      </c>
      <c r="C17" s="8">
        <f t="shared" ref="C17:F17" si="4">C18</f>
        <v>11318792.060000001</v>
      </c>
      <c r="D17" s="8">
        <f t="shared" si="4"/>
        <v>11100823.91</v>
      </c>
      <c r="E17" s="8">
        <f t="shared" si="4"/>
        <v>150641.55000000075</v>
      </c>
      <c r="F17" s="8">
        <f t="shared" si="4"/>
        <v>-217968.15000000037</v>
      </c>
      <c r="G17" s="1"/>
    </row>
    <row r="18" spans="1:7" s="15" customFormat="1" ht="51" outlineLevel="1">
      <c r="A18" s="10" t="s">
        <v>14</v>
      </c>
      <c r="B18" s="20">
        <v>10950182.359999999</v>
      </c>
      <c r="C18" s="11">
        <v>11318792.060000001</v>
      </c>
      <c r="D18" s="11">
        <v>11100823.91</v>
      </c>
      <c r="E18" s="12">
        <f>D18-B18</f>
        <v>150641.55000000075</v>
      </c>
      <c r="F18" s="13">
        <f t="shared" si="1"/>
        <v>-217968.15000000037</v>
      </c>
      <c r="G18" s="14"/>
    </row>
    <row r="19" spans="1:7" ht="25.5">
      <c r="A19" s="3" t="s">
        <v>15</v>
      </c>
      <c r="B19" s="21">
        <f>B20</f>
        <v>0</v>
      </c>
      <c r="C19" s="8">
        <f t="shared" ref="C19:F19" si="5">C20</f>
        <v>15341847.689999999</v>
      </c>
      <c r="D19" s="8">
        <f t="shared" si="5"/>
        <v>15341847.689999999</v>
      </c>
      <c r="E19" s="8">
        <f t="shared" si="5"/>
        <v>15341847.689999999</v>
      </c>
      <c r="F19" s="8">
        <f t="shared" si="5"/>
        <v>0</v>
      </c>
      <c r="G19" s="1"/>
    </row>
    <row r="20" spans="1:7" s="15" customFormat="1" ht="25.5" outlineLevel="1">
      <c r="A20" s="10" t="s">
        <v>16</v>
      </c>
      <c r="B20" s="20">
        <v>0</v>
      </c>
      <c r="C20" s="11">
        <v>15341847.689999999</v>
      </c>
      <c r="D20" s="11">
        <v>15341847.689999999</v>
      </c>
      <c r="E20" s="12">
        <f>D20-B20</f>
        <v>15341847.689999999</v>
      </c>
      <c r="F20" s="13">
        <f t="shared" si="1"/>
        <v>0</v>
      </c>
      <c r="G20" s="14"/>
    </row>
    <row r="21" spans="1:7" ht="51">
      <c r="A21" s="3" t="s">
        <v>17</v>
      </c>
      <c r="B21" s="21">
        <f>SUM(B22:B26)</f>
        <v>62751902.329999998</v>
      </c>
      <c r="C21" s="8">
        <f>SUM(C22:C26)</f>
        <v>72182665.069999993</v>
      </c>
      <c r="D21" s="8">
        <f t="shared" ref="D21:F21" si="6">SUM(D22:D26)</f>
        <v>68582897.399999991</v>
      </c>
      <c r="E21" s="8">
        <f t="shared" si="6"/>
        <v>5830995.0700000003</v>
      </c>
      <c r="F21" s="8">
        <f t="shared" si="6"/>
        <v>-3599767.6700000018</v>
      </c>
      <c r="G21" s="1"/>
    </row>
    <row r="22" spans="1:7" s="15" customFormat="1" ht="51" outlineLevel="1">
      <c r="A22" s="10" t="s">
        <v>18</v>
      </c>
      <c r="B22" s="20">
        <v>62514502.329999998</v>
      </c>
      <c r="C22" s="11">
        <v>71415974.5</v>
      </c>
      <c r="D22" s="11">
        <v>67953206.829999998</v>
      </c>
      <c r="E22" s="12">
        <f t="shared" ref="E22:E26" si="7">D22-B22</f>
        <v>5438704.5</v>
      </c>
      <c r="F22" s="13">
        <f t="shared" si="1"/>
        <v>-3462767.6700000018</v>
      </c>
      <c r="G22" s="14"/>
    </row>
    <row r="23" spans="1:7" s="15" customFormat="1" ht="25.5" outlineLevel="1">
      <c r="A23" s="10" t="s">
        <v>19</v>
      </c>
      <c r="B23" s="20">
        <v>100400</v>
      </c>
      <c r="C23" s="11">
        <v>2380</v>
      </c>
      <c r="D23" s="11">
        <v>2380</v>
      </c>
      <c r="E23" s="12">
        <f t="shared" si="7"/>
        <v>-98020</v>
      </c>
      <c r="F23" s="13">
        <f t="shared" si="1"/>
        <v>0</v>
      </c>
      <c r="G23" s="14"/>
    </row>
    <row r="24" spans="1:7" s="15" customFormat="1" ht="63.75" outlineLevel="1">
      <c r="A24" s="10" t="s">
        <v>20</v>
      </c>
      <c r="B24" s="20">
        <v>0</v>
      </c>
      <c r="C24" s="11">
        <v>48810.57</v>
      </c>
      <c r="D24" s="11">
        <v>48810.57</v>
      </c>
      <c r="E24" s="12">
        <f t="shared" si="7"/>
        <v>48810.57</v>
      </c>
      <c r="F24" s="13">
        <f t="shared" si="1"/>
        <v>0</v>
      </c>
      <c r="G24" s="14"/>
    </row>
    <row r="25" spans="1:7" s="15" customFormat="1" ht="25.5" outlineLevel="1">
      <c r="A25" s="10" t="s">
        <v>21</v>
      </c>
      <c r="B25" s="20">
        <v>137000</v>
      </c>
      <c r="C25" s="11">
        <v>637000</v>
      </c>
      <c r="D25" s="11">
        <v>500000</v>
      </c>
      <c r="E25" s="12">
        <f t="shared" si="7"/>
        <v>363000</v>
      </c>
      <c r="F25" s="13">
        <f t="shared" si="1"/>
        <v>-137000</v>
      </c>
      <c r="G25" s="14"/>
    </row>
    <row r="26" spans="1:7" s="15" customFormat="1" ht="51" outlineLevel="1">
      <c r="A26" s="10" t="s">
        <v>69</v>
      </c>
      <c r="B26" s="20">
        <v>0</v>
      </c>
      <c r="C26" s="11">
        <v>78500</v>
      </c>
      <c r="D26" s="11">
        <v>78500</v>
      </c>
      <c r="E26" s="12">
        <f t="shared" si="7"/>
        <v>78500</v>
      </c>
      <c r="F26" s="13">
        <f t="shared" si="1"/>
        <v>0</v>
      </c>
      <c r="G26" s="14"/>
    </row>
    <row r="27" spans="1:7" ht="38.25">
      <c r="A27" s="3" t="s">
        <v>22</v>
      </c>
      <c r="B27" s="21">
        <f>B28</f>
        <v>532000</v>
      </c>
      <c r="C27" s="8">
        <f t="shared" ref="C27:F27" si="8">C28</f>
        <v>1050481.3</v>
      </c>
      <c r="D27" s="8">
        <f t="shared" si="8"/>
        <v>1014981.3</v>
      </c>
      <c r="E27" s="8">
        <f t="shared" si="8"/>
        <v>482981.30000000005</v>
      </c>
      <c r="F27" s="8">
        <f t="shared" si="8"/>
        <v>-35500</v>
      </c>
      <c r="G27" s="1"/>
    </row>
    <row r="28" spans="1:7" s="15" customFormat="1" ht="51" outlineLevel="1">
      <c r="A28" s="10" t="s">
        <v>23</v>
      </c>
      <c r="B28" s="20">
        <v>532000</v>
      </c>
      <c r="C28" s="11">
        <v>1050481.3</v>
      </c>
      <c r="D28" s="11">
        <v>1014981.3</v>
      </c>
      <c r="E28" s="12">
        <f>D28-B28</f>
        <v>482981.30000000005</v>
      </c>
      <c r="F28" s="13">
        <f t="shared" si="1"/>
        <v>-35500</v>
      </c>
      <c r="G28" s="14"/>
    </row>
    <row r="29" spans="1:7" ht="25.5">
      <c r="A29" s="3" t="s">
        <v>24</v>
      </c>
      <c r="B29" s="21">
        <f>B30+B31</f>
        <v>6307656.6600000001</v>
      </c>
      <c r="C29" s="21">
        <f t="shared" ref="C29:E29" si="9">C30+C31</f>
        <v>5822897.6900000004</v>
      </c>
      <c r="D29" s="21">
        <f t="shared" si="9"/>
        <v>5565258.5999999996</v>
      </c>
      <c r="E29" s="21">
        <f t="shared" si="9"/>
        <v>-742398.06000000052</v>
      </c>
      <c r="F29" s="21">
        <f>F30+F31</f>
        <v>-257639.09000000078</v>
      </c>
      <c r="G29" s="1"/>
    </row>
    <row r="30" spans="1:7" ht="76.5">
      <c r="A30" s="10" t="s">
        <v>72</v>
      </c>
      <c r="B30" s="20">
        <v>1114610</v>
      </c>
      <c r="C30" s="25">
        <v>0</v>
      </c>
      <c r="D30" s="25">
        <v>0</v>
      </c>
      <c r="E30" s="12">
        <f>D30-B30</f>
        <v>-1114610</v>
      </c>
      <c r="F30" s="13">
        <f t="shared" ref="F30" si="10">D30-C30</f>
        <v>0</v>
      </c>
      <c r="G30" s="1"/>
    </row>
    <row r="31" spans="1:7" s="15" customFormat="1" ht="76.5" outlineLevel="1">
      <c r="A31" s="10" t="s">
        <v>25</v>
      </c>
      <c r="B31" s="20">
        <v>5193046.66</v>
      </c>
      <c r="C31" s="11">
        <v>5822897.6900000004</v>
      </c>
      <c r="D31" s="11">
        <v>5565258.5999999996</v>
      </c>
      <c r="E31" s="12">
        <f>D31-B31</f>
        <v>372211.93999999948</v>
      </c>
      <c r="F31" s="13">
        <f t="shared" si="1"/>
        <v>-257639.09000000078</v>
      </c>
      <c r="G31" s="14"/>
    </row>
    <row r="32" spans="1:7" ht="51">
      <c r="A32" s="3" t="s">
        <v>26</v>
      </c>
      <c r="B32" s="21">
        <f>SUM(B33:B37)</f>
        <v>63178943.780000001</v>
      </c>
      <c r="C32" s="8">
        <f t="shared" ref="C32:F32" si="11">SUM(C33:C37)</f>
        <v>61547078.740000002</v>
      </c>
      <c r="D32" s="8">
        <f t="shared" si="11"/>
        <v>52538465.859999999</v>
      </c>
      <c r="E32" s="8">
        <f t="shared" si="11"/>
        <v>-10640477.92</v>
      </c>
      <c r="F32" s="8">
        <f t="shared" si="11"/>
        <v>-9008612.879999999</v>
      </c>
      <c r="G32" s="1"/>
    </row>
    <row r="33" spans="1:7" s="15" customFormat="1" ht="25.5">
      <c r="A33" s="10" t="s">
        <v>57</v>
      </c>
      <c r="B33" s="20">
        <v>400982</v>
      </c>
      <c r="C33" s="11">
        <v>0</v>
      </c>
      <c r="D33" s="11">
        <v>0</v>
      </c>
      <c r="E33" s="12">
        <f t="shared" ref="E33:E37" si="12">D33-B33</f>
        <v>-400982</v>
      </c>
      <c r="F33" s="13">
        <f t="shared" ref="F33:F34" si="13">D33-C33</f>
        <v>0</v>
      </c>
      <c r="G33" s="14"/>
    </row>
    <row r="34" spans="1:7" s="15" customFormat="1" ht="38.25">
      <c r="A34" s="10" t="s">
        <v>58</v>
      </c>
      <c r="B34" s="20">
        <v>412609</v>
      </c>
      <c r="C34" s="11">
        <v>2021760</v>
      </c>
      <c r="D34" s="11">
        <v>2021760</v>
      </c>
      <c r="E34" s="12">
        <f t="shared" si="12"/>
        <v>1609151</v>
      </c>
      <c r="F34" s="13">
        <f t="shared" si="13"/>
        <v>0</v>
      </c>
      <c r="G34" s="14"/>
    </row>
    <row r="35" spans="1:7" s="15" customFormat="1" ht="38.25" outlineLevel="1">
      <c r="A35" s="10" t="s">
        <v>27</v>
      </c>
      <c r="B35" s="20">
        <v>15674966.689999999</v>
      </c>
      <c r="C35" s="11">
        <v>22835966.359999999</v>
      </c>
      <c r="D35" s="11">
        <v>22322750.190000001</v>
      </c>
      <c r="E35" s="12">
        <f t="shared" si="12"/>
        <v>6647783.5000000019</v>
      </c>
      <c r="F35" s="13">
        <f t="shared" si="1"/>
        <v>-513216.16999999806</v>
      </c>
      <c r="G35" s="14"/>
    </row>
    <row r="36" spans="1:7" s="15" customFormat="1" ht="25.5" outlineLevel="1">
      <c r="A36" s="10" t="s">
        <v>70</v>
      </c>
      <c r="B36" s="20">
        <v>400000</v>
      </c>
      <c r="C36" s="11">
        <v>355000</v>
      </c>
      <c r="D36" s="11">
        <v>355000</v>
      </c>
      <c r="E36" s="12">
        <f t="shared" si="12"/>
        <v>-45000</v>
      </c>
      <c r="F36" s="13">
        <f t="shared" si="1"/>
        <v>0</v>
      </c>
      <c r="G36" s="14"/>
    </row>
    <row r="37" spans="1:7" s="15" customFormat="1" ht="25.5" outlineLevel="1">
      <c r="A37" s="10" t="s">
        <v>28</v>
      </c>
      <c r="B37" s="20">
        <v>46290386.090000004</v>
      </c>
      <c r="C37" s="11">
        <v>36334352.380000003</v>
      </c>
      <c r="D37" s="11">
        <v>27838955.670000002</v>
      </c>
      <c r="E37" s="12">
        <f t="shared" si="12"/>
        <v>-18451430.420000002</v>
      </c>
      <c r="F37" s="13">
        <f t="shared" si="1"/>
        <v>-8495396.7100000009</v>
      </c>
      <c r="G37" s="14"/>
    </row>
    <row r="38" spans="1:7" ht="38.25">
      <c r="A38" s="3" t="s">
        <v>29</v>
      </c>
      <c r="B38" s="21">
        <f>SUM(B39:B40)</f>
        <v>15624182.300000001</v>
      </c>
      <c r="C38" s="8">
        <f t="shared" ref="C38:F38" si="14">SUM(C39:C40)</f>
        <v>32018036.560000002</v>
      </c>
      <c r="D38" s="8">
        <f t="shared" si="14"/>
        <v>31618582.170000002</v>
      </c>
      <c r="E38" s="8">
        <f t="shared" si="14"/>
        <v>15994399.870000001</v>
      </c>
      <c r="F38" s="8">
        <f t="shared" si="14"/>
        <v>-399454.38999999966</v>
      </c>
      <c r="G38" s="1"/>
    </row>
    <row r="39" spans="1:7" s="15" customFormat="1" ht="25.5" outlineLevel="1">
      <c r="A39" s="10" t="s">
        <v>30</v>
      </c>
      <c r="B39" s="20">
        <v>7684482.2999999998</v>
      </c>
      <c r="C39" s="11">
        <v>7684482.2999999998</v>
      </c>
      <c r="D39" s="11">
        <v>7285027.9100000001</v>
      </c>
      <c r="E39" s="12">
        <f t="shared" ref="E39:E40" si="15">D39-B39</f>
        <v>-399454.38999999966</v>
      </c>
      <c r="F39" s="13">
        <f t="shared" si="1"/>
        <v>-399454.38999999966</v>
      </c>
      <c r="G39" s="14"/>
    </row>
    <row r="40" spans="1:7" s="15" customFormat="1" ht="38.25" outlineLevel="1">
      <c r="A40" s="10" t="s">
        <v>31</v>
      </c>
      <c r="B40" s="20">
        <v>7939700</v>
      </c>
      <c r="C40" s="11">
        <v>24333554.260000002</v>
      </c>
      <c r="D40" s="11">
        <v>24333554.260000002</v>
      </c>
      <c r="E40" s="12">
        <f t="shared" si="15"/>
        <v>16393854.260000002</v>
      </c>
      <c r="F40" s="13">
        <f t="shared" si="1"/>
        <v>0</v>
      </c>
      <c r="G40" s="14"/>
    </row>
    <row r="41" spans="1:7" ht="38.25">
      <c r="A41" s="3" t="s">
        <v>32</v>
      </c>
      <c r="B41" s="21">
        <f>SUM(B42:B44)</f>
        <v>1000000</v>
      </c>
      <c r="C41" s="8">
        <f t="shared" ref="C41:F41" si="16">SUM(C42:C44)</f>
        <v>700000</v>
      </c>
      <c r="D41" s="8">
        <f t="shared" si="16"/>
        <v>700000</v>
      </c>
      <c r="E41" s="8">
        <f t="shared" si="16"/>
        <v>-300000</v>
      </c>
      <c r="F41" s="8">
        <f t="shared" si="16"/>
        <v>0</v>
      </c>
      <c r="G41" s="1"/>
    </row>
    <row r="42" spans="1:7" s="15" customFormat="1" ht="38.25" outlineLevel="1">
      <c r="A42" s="10" t="s">
        <v>33</v>
      </c>
      <c r="B42" s="20">
        <v>500000</v>
      </c>
      <c r="C42" s="11">
        <v>200000</v>
      </c>
      <c r="D42" s="11">
        <v>200000</v>
      </c>
      <c r="E42" s="12">
        <f t="shared" ref="E42:E44" si="17">D42-B42</f>
        <v>-300000</v>
      </c>
      <c r="F42" s="13">
        <f t="shared" si="1"/>
        <v>0</v>
      </c>
      <c r="G42" s="14"/>
    </row>
    <row r="43" spans="1:7" s="15" customFormat="1" ht="51" outlineLevel="1">
      <c r="A43" s="10" t="s">
        <v>34</v>
      </c>
      <c r="B43" s="20">
        <v>200000</v>
      </c>
      <c r="C43" s="11">
        <v>200000</v>
      </c>
      <c r="D43" s="11">
        <v>200000</v>
      </c>
      <c r="E43" s="12">
        <f t="shared" si="17"/>
        <v>0</v>
      </c>
      <c r="F43" s="13">
        <f t="shared" si="1"/>
        <v>0</v>
      </c>
      <c r="G43" s="14"/>
    </row>
    <row r="44" spans="1:7" s="15" customFormat="1" ht="63.75" outlineLevel="1">
      <c r="A44" s="10" t="s">
        <v>35</v>
      </c>
      <c r="B44" s="20">
        <v>300000</v>
      </c>
      <c r="C44" s="11">
        <v>300000</v>
      </c>
      <c r="D44" s="11">
        <v>300000</v>
      </c>
      <c r="E44" s="12">
        <f t="shared" si="17"/>
        <v>0</v>
      </c>
      <c r="F44" s="13">
        <f t="shared" si="1"/>
        <v>0</v>
      </c>
      <c r="G44" s="14"/>
    </row>
    <row r="45" spans="1:7" ht="51">
      <c r="A45" s="3" t="s">
        <v>36</v>
      </c>
      <c r="B45" s="21">
        <f>SUM(B46:B47)</f>
        <v>10061011</v>
      </c>
      <c r="C45" s="8">
        <f t="shared" ref="C45:F45" si="18">SUM(C46:C47)</f>
        <v>10867749</v>
      </c>
      <c r="D45" s="8">
        <f t="shared" si="18"/>
        <v>9918021.9000000004</v>
      </c>
      <c r="E45" s="8">
        <f t="shared" si="18"/>
        <v>-142989.09999999963</v>
      </c>
      <c r="F45" s="8">
        <f t="shared" si="18"/>
        <v>-949727.09999999963</v>
      </c>
      <c r="G45" s="1"/>
    </row>
    <row r="46" spans="1:7" s="15" customFormat="1" ht="25.5" outlineLevel="1">
      <c r="A46" s="10" t="s">
        <v>37</v>
      </c>
      <c r="B46" s="20">
        <v>9561011</v>
      </c>
      <c r="C46" s="11">
        <v>10367749</v>
      </c>
      <c r="D46" s="11">
        <v>9918021.9000000004</v>
      </c>
      <c r="E46" s="12">
        <f t="shared" ref="E46:E47" si="19">D46-B46</f>
        <v>357010.90000000037</v>
      </c>
      <c r="F46" s="13">
        <f t="shared" si="1"/>
        <v>-449727.09999999963</v>
      </c>
      <c r="G46" s="14"/>
    </row>
    <row r="47" spans="1:7" s="15" customFormat="1" ht="38.25" outlineLevel="1">
      <c r="A47" s="10" t="s">
        <v>38</v>
      </c>
      <c r="B47" s="20">
        <v>500000</v>
      </c>
      <c r="C47" s="11">
        <v>500000</v>
      </c>
      <c r="D47" s="11">
        <v>0</v>
      </c>
      <c r="E47" s="12">
        <f t="shared" si="19"/>
        <v>-500000</v>
      </c>
      <c r="F47" s="13">
        <f t="shared" si="1"/>
        <v>-500000</v>
      </c>
      <c r="G47" s="14"/>
    </row>
    <row r="48" spans="1:7" ht="38.25">
      <c r="A48" s="3" t="s">
        <v>39</v>
      </c>
      <c r="B48" s="21">
        <f>SUM(B49:B49)</f>
        <v>1890167.68</v>
      </c>
      <c r="C48" s="8">
        <f>SUM(C49:C49)</f>
        <v>1829180.19</v>
      </c>
      <c r="D48" s="8">
        <f>SUM(D49:D49)</f>
        <v>1829180.19</v>
      </c>
      <c r="E48" s="8">
        <f>SUM(E49:E49)</f>
        <v>-60987.489999999991</v>
      </c>
      <c r="F48" s="8">
        <f>SUM(F49:F49)</f>
        <v>0</v>
      </c>
      <c r="G48" s="1"/>
    </row>
    <row r="49" spans="1:7" s="15" customFormat="1" ht="25.5" outlineLevel="1">
      <c r="A49" s="10" t="s">
        <v>62</v>
      </c>
      <c r="B49" s="20">
        <v>1890167.68</v>
      </c>
      <c r="C49" s="11">
        <v>1829180.19</v>
      </c>
      <c r="D49" s="11">
        <v>1829180.19</v>
      </c>
      <c r="E49" s="12">
        <f>D49-B49</f>
        <v>-60987.489999999991</v>
      </c>
      <c r="F49" s="13">
        <f t="shared" si="1"/>
        <v>0</v>
      </c>
      <c r="G49" s="14"/>
    </row>
    <row r="50" spans="1:7" s="15" customFormat="1" ht="51" outlineLevel="1">
      <c r="A50" s="3" t="s">
        <v>59</v>
      </c>
      <c r="B50" s="22">
        <f>SUM(B51:B55)</f>
        <v>16626784.129999999</v>
      </c>
      <c r="C50" s="22">
        <f t="shared" ref="C50:F50" si="20">SUM(C51:C55)</f>
        <v>19087508.760000002</v>
      </c>
      <c r="D50" s="22">
        <f t="shared" si="20"/>
        <v>18350217.850000001</v>
      </c>
      <c r="E50" s="22">
        <f t="shared" si="20"/>
        <v>1723433.7200000007</v>
      </c>
      <c r="F50" s="22">
        <f t="shared" si="20"/>
        <v>-737290.90999999992</v>
      </c>
      <c r="G50" s="14"/>
    </row>
    <row r="51" spans="1:7" s="15" customFormat="1" ht="38.25" outlineLevel="1">
      <c r="A51" s="10" t="s">
        <v>61</v>
      </c>
      <c r="B51" s="23">
        <v>1579964.46</v>
      </c>
      <c r="C51" s="11">
        <v>1589578.81</v>
      </c>
      <c r="D51" s="11">
        <v>1449083.47</v>
      </c>
      <c r="E51" s="12">
        <f t="shared" ref="E51:E55" si="21">D51-B51</f>
        <v>-130880.98999999999</v>
      </c>
      <c r="F51" s="13">
        <f t="shared" ref="F51:F55" si="22">D51-C51</f>
        <v>-140495.34000000008</v>
      </c>
      <c r="G51" s="14"/>
    </row>
    <row r="52" spans="1:7" s="15" customFormat="1" ht="38.25" outlineLevel="1">
      <c r="A52" s="10" t="s">
        <v>63</v>
      </c>
      <c r="B52" s="23">
        <v>1926455.74</v>
      </c>
      <c r="C52" s="11">
        <v>3453586.52</v>
      </c>
      <c r="D52" s="11">
        <v>3412631.54</v>
      </c>
      <c r="E52" s="12">
        <f t="shared" si="21"/>
        <v>1486175.8</v>
      </c>
      <c r="F52" s="13">
        <f t="shared" si="22"/>
        <v>-40954.979999999981</v>
      </c>
      <c r="G52" s="14"/>
    </row>
    <row r="53" spans="1:7" s="15" customFormat="1" ht="51" outlineLevel="1">
      <c r="A53" s="10" t="s">
        <v>64</v>
      </c>
      <c r="B53" s="23">
        <v>10863214.43</v>
      </c>
      <c r="C53" s="11">
        <v>11731221.33</v>
      </c>
      <c r="D53" s="11">
        <v>11249025.74</v>
      </c>
      <c r="E53" s="12">
        <f t="shared" si="21"/>
        <v>385811.31000000052</v>
      </c>
      <c r="F53" s="13">
        <f t="shared" si="22"/>
        <v>-482195.58999999985</v>
      </c>
      <c r="G53" s="14"/>
    </row>
    <row r="54" spans="1:7" s="15" customFormat="1" ht="38.25" outlineLevel="1">
      <c r="A54" s="10" t="s">
        <v>65</v>
      </c>
      <c r="B54" s="23">
        <v>1181349.5</v>
      </c>
      <c r="C54" s="11">
        <v>1237322.1000000001</v>
      </c>
      <c r="D54" s="11">
        <v>1237322.1000000001</v>
      </c>
      <c r="E54" s="12">
        <f t="shared" si="21"/>
        <v>55972.600000000093</v>
      </c>
      <c r="F54" s="13">
        <f t="shared" si="22"/>
        <v>0</v>
      </c>
      <c r="G54" s="14"/>
    </row>
    <row r="55" spans="1:7" s="15" customFormat="1" ht="38.25" outlineLevel="1">
      <c r="A55" s="10" t="s">
        <v>71</v>
      </c>
      <c r="B55" s="23">
        <v>1075800</v>
      </c>
      <c r="C55" s="11">
        <v>1075800</v>
      </c>
      <c r="D55" s="11">
        <v>1002155</v>
      </c>
      <c r="E55" s="12">
        <f t="shared" si="21"/>
        <v>-73645</v>
      </c>
      <c r="F55" s="13">
        <f t="shared" si="22"/>
        <v>-73645</v>
      </c>
      <c r="G55" s="14"/>
    </row>
    <row r="56" spans="1:7" ht="51">
      <c r="A56" s="3" t="s">
        <v>60</v>
      </c>
      <c r="B56" s="21">
        <f>B57</f>
        <v>9949161.0399999991</v>
      </c>
      <c r="C56" s="8">
        <f t="shared" ref="C56:F56" si="23">C57</f>
        <v>12772818.24</v>
      </c>
      <c r="D56" s="8">
        <f t="shared" si="23"/>
        <v>12211525.73</v>
      </c>
      <c r="E56" s="8">
        <f t="shared" si="23"/>
        <v>2262364.6900000013</v>
      </c>
      <c r="F56" s="8">
        <f t="shared" si="23"/>
        <v>-561292.50999999978</v>
      </c>
      <c r="G56" s="1"/>
    </row>
    <row r="57" spans="1:7" s="15" customFormat="1" ht="25.5" outlineLevel="1">
      <c r="A57" s="10" t="s">
        <v>40</v>
      </c>
      <c r="B57" s="20">
        <v>9949161.0399999991</v>
      </c>
      <c r="C57" s="11">
        <v>12772818.24</v>
      </c>
      <c r="D57" s="11">
        <v>12211525.73</v>
      </c>
      <c r="E57" s="12">
        <f>D57-B57</f>
        <v>2262364.6900000013</v>
      </c>
      <c r="F57" s="13">
        <f t="shared" si="1"/>
        <v>-561292.50999999978</v>
      </c>
      <c r="G57" s="14"/>
    </row>
    <row r="58" spans="1:7" ht="69.75" customHeight="1">
      <c r="A58" s="3" t="s">
        <v>41</v>
      </c>
      <c r="B58" s="21">
        <f>B59</f>
        <v>2093899.37</v>
      </c>
      <c r="C58" s="8">
        <f t="shared" ref="C58:F58" si="24">C59</f>
        <v>0</v>
      </c>
      <c r="D58" s="8">
        <f t="shared" si="24"/>
        <v>0</v>
      </c>
      <c r="E58" s="8">
        <f t="shared" si="24"/>
        <v>-2093899.37</v>
      </c>
      <c r="F58" s="8">
        <f t="shared" si="24"/>
        <v>0</v>
      </c>
      <c r="G58" s="1"/>
    </row>
    <row r="59" spans="1:7" s="15" customFormat="1" ht="38.25" outlineLevel="1">
      <c r="A59" s="10" t="s">
        <v>42</v>
      </c>
      <c r="B59" s="20">
        <v>2093899.37</v>
      </c>
      <c r="C59" s="11">
        <v>0</v>
      </c>
      <c r="D59" s="11">
        <v>0</v>
      </c>
      <c r="E59" s="12">
        <f>D59-B59</f>
        <v>-2093899.37</v>
      </c>
      <c r="F59" s="13">
        <f t="shared" si="1"/>
        <v>0</v>
      </c>
      <c r="G59" s="14"/>
    </row>
    <row r="60" spans="1:7" ht="63.75">
      <c r="A60" s="3" t="s">
        <v>43</v>
      </c>
      <c r="B60" s="21">
        <f>B61</f>
        <v>0</v>
      </c>
      <c r="C60" s="8">
        <f t="shared" ref="C60:F60" si="25">C61</f>
        <v>5174618.34</v>
      </c>
      <c r="D60" s="8">
        <f t="shared" si="25"/>
        <v>5174618.34</v>
      </c>
      <c r="E60" s="8">
        <f t="shared" si="25"/>
        <v>5174618.34</v>
      </c>
      <c r="F60" s="8">
        <f t="shared" si="25"/>
        <v>0</v>
      </c>
      <c r="G60" s="1"/>
    </row>
    <row r="61" spans="1:7" s="15" customFormat="1" ht="63.75" outlineLevel="1">
      <c r="A61" s="10" t="s">
        <v>44</v>
      </c>
      <c r="B61" s="20">
        <v>0</v>
      </c>
      <c r="C61" s="11">
        <v>5174618.34</v>
      </c>
      <c r="D61" s="11">
        <v>5174618.34</v>
      </c>
      <c r="E61" s="12">
        <f>D61-B61</f>
        <v>5174618.34</v>
      </c>
      <c r="F61" s="13">
        <f t="shared" si="1"/>
        <v>0</v>
      </c>
      <c r="G61" s="14"/>
    </row>
    <row r="62" spans="1:7" ht="51">
      <c r="A62" s="3" t="s">
        <v>45</v>
      </c>
      <c r="B62" s="21">
        <f>B63</f>
        <v>2969546.9</v>
      </c>
      <c r="C62" s="8">
        <f t="shared" ref="C62:F62" si="26">C63</f>
        <v>2730978.72</v>
      </c>
      <c r="D62" s="8">
        <f t="shared" si="26"/>
        <v>2458059.56</v>
      </c>
      <c r="E62" s="8">
        <f t="shared" si="26"/>
        <v>-511487.33999999985</v>
      </c>
      <c r="F62" s="8">
        <f t="shared" si="26"/>
        <v>-272919.16000000015</v>
      </c>
      <c r="G62" s="1"/>
    </row>
    <row r="63" spans="1:7" s="15" customFormat="1" outlineLevel="1">
      <c r="A63" s="10" t="s">
        <v>46</v>
      </c>
      <c r="B63" s="20">
        <v>2969546.9</v>
      </c>
      <c r="C63" s="11">
        <v>2730978.72</v>
      </c>
      <c r="D63" s="11">
        <v>2458059.56</v>
      </c>
      <c r="E63" s="12">
        <f>D63-B63</f>
        <v>-511487.33999999985</v>
      </c>
      <c r="F63" s="13">
        <f t="shared" si="1"/>
        <v>-272919.16000000015</v>
      </c>
      <c r="G63" s="14"/>
    </row>
    <row r="64" spans="1:7" ht="51">
      <c r="A64" s="3" t="s">
        <v>47</v>
      </c>
      <c r="B64" s="21">
        <f>B65</f>
        <v>42162752.829999998</v>
      </c>
      <c r="C64" s="8">
        <f t="shared" ref="C64:F64" si="27">C65</f>
        <v>161767462.87</v>
      </c>
      <c r="D64" s="8">
        <f>D65</f>
        <v>161357208.86000001</v>
      </c>
      <c r="E64" s="8">
        <f t="shared" si="27"/>
        <v>119194456.03000002</v>
      </c>
      <c r="F64" s="8">
        <f t="shared" si="27"/>
        <v>-410254.00999999046</v>
      </c>
      <c r="G64" s="1"/>
    </row>
    <row r="65" spans="1:7" s="15" customFormat="1" outlineLevel="1">
      <c r="A65" s="10" t="s">
        <v>46</v>
      </c>
      <c r="B65" s="20">
        <v>42162752.829999998</v>
      </c>
      <c r="C65" s="11">
        <v>161767462.87</v>
      </c>
      <c r="D65" s="11">
        <v>161357208.86000001</v>
      </c>
      <c r="E65" s="12">
        <f>D65-B65</f>
        <v>119194456.03000002</v>
      </c>
      <c r="F65" s="13">
        <f t="shared" si="1"/>
        <v>-410254.00999999046</v>
      </c>
      <c r="G65" s="14"/>
    </row>
    <row r="66" spans="1:7" ht="38.25">
      <c r="A66" s="3" t="s">
        <v>48</v>
      </c>
      <c r="B66" s="21">
        <f>B67</f>
        <v>3500</v>
      </c>
      <c r="C66" s="8">
        <f t="shared" ref="C66:F66" si="28">C67</f>
        <v>3041.65</v>
      </c>
      <c r="D66" s="8">
        <f t="shared" si="28"/>
        <v>3041.65</v>
      </c>
      <c r="E66" s="8">
        <f t="shared" si="28"/>
        <v>-458.34999999999991</v>
      </c>
      <c r="F66" s="8">
        <f t="shared" si="28"/>
        <v>0</v>
      </c>
      <c r="G66" s="1"/>
    </row>
    <row r="67" spans="1:7" s="15" customFormat="1" ht="38.25" outlineLevel="1">
      <c r="A67" s="10" t="s">
        <v>49</v>
      </c>
      <c r="B67" s="20">
        <v>3500</v>
      </c>
      <c r="C67" s="11">
        <v>3041.65</v>
      </c>
      <c r="D67" s="11">
        <v>3041.65</v>
      </c>
      <c r="E67" s="12">
        <f>D67-B67</f>
        <v>-458.34999999999991</v>
      </c>
      <c r="F67" s="13">
        <f t="shared" si="1"/>
        <v>0</v>
      </c>
      <c r="G67" s="14"/>
    </row>
    <row r="68" spans="1:7" ht="25.5">
      <c r="A68" s="3" t="s">
        <v>50</v>
      </c>
      <c r="B68" s="21">
        <f>B69</f>
        <v>1685052.64</v>
      </c>
      <c r="C68" s="8">
        <f t="shared" ref="C68:F68" si="29">C69</f>
        <v>2116823.12</v>
      </c>
      <c r="D68" s="8">
        <f t="shared" si="29"/>
        <v>2066887.67</v>
      </c>
      <c r="E68" s="8">
        <f t="shared" si="29"/>
        <v>381835.03</v>
      </c>
      <c r="F68" s="8">
        <f t="shared" si="29"/>
        <v>-49935.450000000186</v>
      </c>
      <c r="G68" s="1"/>
    </row>
    <row r="69" spans="1:7" s="15" customFormat="1" outlineLevel="1">
      <c r="A69" s="10" t="s">
        <v>46</v>
      </c>
      <c r="B69" s="20">
        <v>1685052.64</v>
      </c>
      <c r="C69" s="11">
        <v>2116823.12</v>
      </c>
      <c r="D69" s="11">
        <v>2066887.67</v>
      </c>
      <c r="E69" s="12">
        <f>D69-B69</f>
        <v>381835.03</v>
      </c>
      <c r="F69" s="13">
        <f t="shared" si="1"/>
        <v>-49935.450000000186</v>
      </c>
      <c r="G69" s="14"/>
    </row>
    <row r="70" spans="1:7" ht="12.75" customHeight="1">
      <c r="A70" s="16" t="s">
        <v>51</v>
      </c>
      <c r="B70" s="24">
        <f>B5+B14+B17+B19+B21+B27+B29+B32+B38+B41+B45+B48+B56+B58+B60+B62+B64+B66+B68+B50</f>
        <v>911079202.94999981</v>
      </c>
      <c r="C70" s="9">
        <f>C5+C14+C17+C19+C21+C27+C29+C32+C38+C41+C45+C48+C56+C58+C60+C62+C64+C66+C68+C50</f>
        <v>1169881977.3800001</v>
      </c>
      <c r="D70" s="9">
        <f>D5+D14+D17+D19+D21+D27+D29+D32+D38+D41+D45+D48+D56+D58+D60+D62+D64+D66+D68+D50</f>
        <v>1135193153.23</v>
      </c>
      <c r="E70" s="9">
        <f>E5+E14+E17+E19+E21+E27+E29+E32+E38+E41+E45+E48+E56+E58+E60+E62+E64+E66+E68+E50</f>
        <v>224113950.28</v>
      </c>
      <c r="F70" s="9">
        <f>F5+F14+F17+F19+F21+F27+F29+F32+F38+F41+F45+F48+F56+F58+F60+F62+F64+F66+F68+F50</f>
        <v>-34688824.150000036</v>
      </c>
      <c r="G70" s="1"/>
    </row>
    <row r="71" spans="1:7" ht="12.75" customHeight="1">
      <c r="A71" s="1"/>
      <c r="B71" s="17"/>
      <c r="C71" s="1"/>
      <c r="D71" s="1"/>
      <c r="E71" s="1"/>
      <c r="F71" s="1"/>
      <c r="G71" s="1"/>
    </row>
    <row r="72" spans="1:7">
      <c r="A72" s="29"/>
      <c r="B72" s="29"/>
      <c r="C72" s="30"/>
      <c r="D72" s="4"/>
      <c r="E72" s="4"/>
      <c r="F72" s="4"/>
      <c r="G72" s="1"/>
    </row>
  </sheetData>
  <mergeCells count="8">
    <mergeCell ref="A2:F2"/>
    <mergeCell ref="A1:F1"/>
    <mergeCell ref="A72:C72"/>
    <mergeCell ref="E3:F3"/>
    <mergeCell ref="D3:D4"/>
    <mergeCell ref="C3:C4"/>
    <mergeCell ref="B3:B4"/>
    <mergeCell ref="A3:A4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Наш отчет 2 (cvetkova)(Аналитический отчет по исполнению бюджета с произвольной группировкой)&lt;/DocName&gt;&#10;  &lt;VariantName&gt;Наш отчет 2 (cvetkova)&lt;/VariantName&gt;&#10;  &lt;VariantLink&gt;42700563&lt;/VariantLink&gt;&#10;  &lt;SvodReportLink xsi:nil=&quot;true&quot; /&gt;&#10;  &lt;ReportLink&gt;19761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D6574C2-CE7D-4406-9E4C-2B47F3F971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k51n2</dc:creator>
  <cp:lastModifiedBy>Admin</cp:lastModifiedBy>
  <dcterms:created xsi:type="dcterms:W3CDTF">2023-02-10T10:37:35Z</dcterms:created>
  <dcterms:modified xsi:type="dcterms:W3CDTF">2025-04-04T07:51:39Z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Наш отчет 2 (cvetkova)(Аналитический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Наш отчет 2 (cvetkova)(5).xlsx</vt:lpwstr>
  </property>
  <property fmtid="{D5CDD505-2E9C-101B-9397-08002B2CF9AE}" pid="4" name="Версия клиента">
    <vt:lpwstr>22.1.35.12091 (.NET 4.7.2)</vt:lpwstr>
  </property>
  <property fmtid="{D5CDD505-2E9C-101B-9397-08002B2CF9AE}" pid="5" name="Версия базы">
    <vt:lpwstr>22.1.1542.119754028</vt:lpwstr>
  </property>
  <property fmtid="{D5CDD505-2E9C-101B-9397-08002B2CF9AE}" pid="6" name="Тип сервера">
    <vt:lpwstr>MSSQL</vt:lpwstr>
  </property>
  <property fmtid="{D5CDD505-2E9C-101B-9397-08002B2CF9AE}" pid="7" name="Сервер">
    <vt:lpwstr>foserver\exp</vt:lpwstr>
  </property>
  <property fmtid="{D5CDD505-2E9C-101B-9397-08002B2CF9AE}" pid="8" name="База">
    <vt:lpwstr>base2022</vt:lpwstr>
  </property>
  <property fmtid="{D5CDD505-2E9C-101B-9397-08002B2CF9AE}" pid="9" name="Пользователь">
    <vt:lpwstr>cvetkova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